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7950" activeTab="0"/>
  </bookViews>
  <sheets>
    <sheet name="结果排名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<sst xmlns="http://schemas.openxmlformats.org/spreadsheetml/2006/main" count="96" uniqueCount="60">
  <si>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学生</t>
  </si>
  <si>
    <t>导师</t>
  </si>
  <si>
    <t>SCI</t>
  </si>
  <si>
    <t>总积分</t>
  </si>
  <si>
    <t>基础分数</t>
  </si>
  <si>
    <t>IF</t>
  </si>
  <si>
    <t>作者系数</t>
  </si>
  <si>
    <t>中文论文得分</t>
  </si>
  <si>
    <t>会议论文得分</t>
  </si>
  <si>
    <t>荣誉得分</t>
  </si>
  <si>
    <t>班干部得分</t>
  </si>
  <si>
    <t>SCI合计得分</t>
  </si>
  <si>
    <t>备注</t>
  </si>
  <si>
    <t>序号</t>
  </si>
  <si>
    <t>评委评定等级</t>
  </si>
  <si>
    <t>备注说明：1、国内、国际会议论文获奖只计算一等奖以上奖励积分；2、论文完成单位非大连医科大学第一完成单位按总分的30%赋分；3、本科期间获得奖励不计入研究生学业奖学金评定积分中。</t>
  </si>
  <si>
    <t>陈玉荣</t>
  </si>
  <si>
    <t>刁云鹏</t>
  </si>
  <si>
    <t>刘长姣</t>
  </si>
  <si>
    <t>李明春</t>
  </si>
  <si>
    <t>姚红</t>
  </si>
  <si>
    <t>彭金咏</t>
  </si>
  <si>
    <t>张一萌</t>
  </si>
  <si>
    <t>徐彬</t>
  </si>
  <si>
    <t>林原</t>
  </si>
  <si>
    <t>李艳丽</t>
  </si>
  <si>
    <t>黄迪</t>
  </si>
  <si>
    <t>刘克辛</t>
  </si>
  <si>
    <t>褚鹏</t>
  </si>
  <si>
    <t>唐泽耀</t>
  </si>
  <si>
    <t>高晓旭</t>
  </si>
  <si>
    <t>马骁驰</t>
  </si>
  <si>
    <t>陆世宇</t>
  </si>
  <si>
    <t>孙慧君</t>
  </si>
  <si>
    <t>崔永蕾</t>
  </si>
  <si>
    <t>王跃</t>
  </si>
  <si>
    <t>吕莉</t>
  </si>
  <si>
    <t>姜玮茹</t>
  </si>
  <si>
    <t>许婷</t>
  </si>
  <si>
    <t>姚继红</t>
  </si>
  <si>
    <t>宋安然</t>
  </si>
  <si>
    <t>马晓东</t>
  </si>
  <si>
    <t>专利第3位0.5分+专利第2位1分</t>
  </si>
  <si>
    <t>颜纪婷</t>
  </si>
  <si>
    <t>刘鸿妍</t>
  </si>
  <si>
    <t>田燕</t>
  </si>
  <si>
    <t>段兴平</t>
  </si>
  <si>
    <t>胡玉鹏</t>
  </si>
  <si>
    <t>孙滨</t>
  </si>
  <si>
    <t>赵丽莎</t>
  </si>
  <si>
    <t>齐艳</t>
  </si>
  <si>
    <t>朱妍妍</t>
  </si>
  <si>
    <t>甄宇红</t>
  </si>
  <si>
    <t>苏晓雯</t>
  </si>
  <si>
    <t>舒晓宏</t>
  </si>
  <si>
    <t>张璐</t>
  </si>
  <si>
    <t>一</t>
  </si>
  <si>
    <t>二</t>
  </si>
  <si>
    <t>三</t>
  </si>
  <si>
    <r>
      <t>大连医科大学药学院201</t>
    </r>
    <r>
      <rPr>
        <b/>
        <sz val="14"/>
        <color indexed="8"/>
        <rFont val="宋体"/>
        <family val="0"/>
      </rPr>
      <t>7</t>
    </r>
    <r>
      <rPr>
        <b/>
        <sz val="14"/>
        <color indexed="8"/>
        <rFont val="宋体"/>
        <family val="0"/>
      </rPr>
      <t>年学业奖学金评审业绩积分表（201</t>
    </r>
    <r>
      <rPr>
        <b/>
        <sz val="14"/>
        <color indexed="8"/>
        <rFont val="宋体"/>
        <family val="0"/>
      </rPr>
      <t>4</t>
    </r>
    <r>
      <rPr>
        <b/>
        <sz val="14"/>
        <color indexed="8"/>
        <rFont val="宋体"/>
        <family val="0"/>
      </rPr>
      <t>级硕士）公示材料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</si>
</sst>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0" borderId="8" applyNumberFormat="0" applyAlignment="0" applyProtection="0"/>
    <xf numFmtId="0" fontId="34" fillId="28" borderId="5" applyNumberFormat="0" applyAlignment="0" applyProtection="0"/>
    <xf numFmtId="0" fontId="1" fillId="29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5" zoomScaleNormal="85" zoomScalePageLayoutView="0" workbookViewId="0" topLeftCell="A13">
      <selection activeCell="N6" sqref="N6"/>
    </sheetView>
  </sheetViews>
  <sheetFormatPr defaultColWidth="9.140625" defaultRowHeight="15"/>
  <cols>
    <col min="1" max="1" width="3.140625" style="0" customWidth="1"/>
    <col min="2" max="2" width="7.57421875" style="12" customWidth="1"/>
    <col min="3" max="3" width="7.140625" style="0" customWidth="1"/>
    <col min="4" max="4" width="5.57421875" style="8" customWidth="1"/>
    <col min="5" max="5" width="9.00390625" style="8" customWidth="1"/>
    <col min="6" max="6" width="5.140625" style="8" customWidth="1"/>
    <col min="7" max="8" width="9.00390625" style="8" customWidth="1"/>
    <col min="9" max="9" width="7.57421875" style="8" customWidth="1"/>
    <col min="10" max="10" width="7.421875" style="8" customWidth="1"/>
    <col min="11" max="11" width="6.421875" style="8" customWidth="1"/>
    <col min="12" max="12" width="7.00390625" style="8" customWidth="1"/>
    <col min="13" max="13" width="6.140625" style="8" customWidth="1"/>
    <col min="14" max="14" width="25.421875" style="0" customWidth="1"/>
    <col min="15" max="15" width="7.140625" style="1" customWidth="1"/>
    <col min="16" max="16" width="11.00390625" style="0" customWidth="1"/>
  </cols>
  <sheetData>
    <row r="1" spans="1:16" ht="18.75">
      <c r="A1" s="28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5" ht="30.75" customHeight="1">
      <c r="A2" s="2" t="s">
        <v>13</v>
      </c>
      <c r="B2" s="4" t="s">
        <v>0</v>
      </c>
      <c r="C2" s="2" t="s">
        <v>1</v>
      </c>
      <c r="D2" s="27" t="s">
        <v>2</v>
      </c>
      <c r="E2" s="27"/>
      <c r="F2" s="27"/>
      <c r="G2" s="27"/>
      <c r="H2" s="6" t="s">
        <v>11</v>
      </c>
      <c r="I2" s="6" t="s">
        <v>7</v>
      </c>
      <c r="J2" s="6" t="s">
        <v>8</v>
      </c>
      <c r="K2" s="6" t="s">
        <v>9</v>
      </c>
      <c r="L2" s="6" t="s">
        <v>10</v>
      </c>
      <c r="M2" s="2" t="s">
        <v>3</v>
      </c>
      <c r="N2" s="2" t="s">
        <v>12</v>
      </c>
      <c r="O2" s="4" t="s">
        <v>14</v>
      </c>
    </row>
    <row r="3" spans="1:15" ht="27">
      <c r="A3" s="7"/>
      <c r="B3" s="15"/>
      <c r="C3" s="7"/>
      <c r="D3" s="9" t="s">
        <v>4</v>
      </c>
      <c r="E3" s="7" t="s">
        <v>5</v>
      </c>
      <c r="F3" s="9" t="s">
        <v>6</v>
      </c>
      <c r="G3" s="7"/>
      <c r="H3" s="7"/>
      <c r="I3" s="7"/>
      <c r="J3" s="7"/>
      <c r="K3" s="7"/>
      <c r="L3" s="7"/>
      <c r="M3" s="7"/>
      <c r="N3" s="5"/>
      <c r="O3" s="20"/>
    </row>
    <row r="4" spans="1:15" s="21" customFormat="1" ht="13.5">
      <c r="A4" s="16">
        <v>1</v>
      </c>
      <c r="B4" s="17" t="s">
        <v>20</v>
      </c>
      <c r="C4" s="18" t="s">
        <v>21</v>
      </c>
      <c r="D4" s="16">
        <v>5</v>
      </c>
      <c r="E4" s="16">
        <v>2.787</v>
      </c>
      <c r="F4" s="16">
        <v>3</v>
      </c>
      <c r="G4" s="16">
        <f aca="true" t="shared" si="0" ref="G4:G14">F4*E4+D4</f>
        <v>13.361</v>
      </c>
      <c r="H4" s="16">
        <f>SUM(G4:G6)</f>
        <v>49.869</v>
      </c>
      <c r="I4" s="16"/>
      <c r="J4" s="16"/>
      <c r="K4" s="16"/>
      <c r="L4" s="16"/>
      <c r="M4" s="16">
        <v>49.869</v>
      </c>
      <c r="N4" s="19"/>
      <c r="O4" s="20" t="s">
        <v>56</v>
      </c>
    </row>
    <row r="5" spans="1:15" s="21" customFormat="1" ht="13.5">
      <c r="A5" s="16"/>
      <c r="B5" s="17" t="s">
        <v>20</v>
      </c>
      <c r="C5" s="18" t="s">
        <v>21</v>
      </c>
      <c r="D5" s="16">
        <v>5</v>
      </c>
      <c r="E5" s="16">
        <v>4.418</v>
      </c>
      <c r="F5" s="16">
        <v>3</v>
      </c>
      <c r="G5" s="16">
        <f t="shared" si="0"/>
        <v>18.254</v>
      </c>
      <c r="H5" s="16"/>
      <c r="I5" s="16"/>
      <c r="J5" s="16"/>
      <c r="K5" s="16"/>
      <c r="L5" s="16"/>
      <c r="M5" s="16">
        <v>49.869</v>
      </c>
      <c r="N5" s="19"/>
      <c r="O5" s="20"/>
    </row>
    <row r="6" spans="1:15" s="21" customFormat="1" ht="13.5">
      <c r="A6" s="16"/>
      <c r="B6" s="17" t="s">
        <v>20</v>
      </c>
      <c r="C6" s="18" t="s">
        <v>21</v>
      </c>
      <c r="D6" s="16">
        <v>5</v>
      </c>
      <c r="E6" s="16">
        <v>4.418</v>
      </c>
      <c r="F6" s="16">
        <v>3</v>
      </c>
      <c r="G6" s="16">
        <f t="shared" si="0"/>
        <v>18.254</v>
      </c>
      <c r="H6" s="16"/>
      <c r="I6" s="16"/>
      <c r="J6" s="16"/>
      <c r="K6" s="16"/>
      <c r="L6" s="16"/>
      <c r="M6" s="16">
        <v>49.869</v>
      </c>
      <c r="N6" s="19"/>
      <c r="O6" s="20"/>
    </row>
    <row r="7" spans="1:15" s="21" customFormat="1" ht="13.5">
      <c r="A7" s="16">
        <v>2</v>
      </c>
      <c r="B7" s="22" t="s">
        <v>22</v>
      </c>
      <c r="C7" s="18" t="s">
        <v>21</v>
      </c>
      <c r="D7" s="16">
        <v>5</v>
      </c>
      <c r="E7" s="16">
        <v>3.817</v>
      </c>
      <c r="F7" s="16">
        <v>3</v>
      </c>
      <c r="G7" s="16">
        <f t="shared" si="0"/>
        <v>16.451</v>
      </c>
      <c r="H7" s="16">
        <f>G7+G8</f>
        <v>42.487</v>
      </c>
      <c r="I7" s="16"/>
      <c r="J7" s="16"/>
      <c r="K7" s="16">
        <v>0.5</v>
      </c>
      <c r="L7" s="16">
        <v>0.5</v>
      </c>
      <c r="M7" s="16">
        <f>SUM(H7:L7)</f>
        <v>43.487</v>
      </c>
      <c r="N7" s="19"/>
      <c r="O7" s="20" t="s">
        <v>56</v>
      </c>
    </row>
    <row r="8" spans="1:15" s="21" customFormat="1" ht="13.5">
      <c r="A8" s="16"/>
      <c r="B8" s="22" t="s">
        <v>22</v>
      </c>
      <c r="C8" s="18" t="s">
        <v>21</v>
      </c>
      <c r="D8" s="16">
        <v>5</v>
      </c>
      <c r="E8" s="16">
        <v>5.259</v>
      </c>
      <c r="F8" s="16">
        <v>4</v>
      </c>
      <c r="G8" s="16">
        <f t="shared" si="0"/>
        <v>26.036</v>
      </c>
      <c r="H8" s="16"/>
      <c r="I8" s="16"/>
      <c r="J8" s="16"/>
      <c r="K8" s="16"/>
      <c r="L8" s="16"/>
      <c r="M8" s="16">
        <v>43.487</v>
      </c>
      <c r="N8" s="19"/>
      <c r="O8" s="20"/>
    </row>
    <row r="9" spans="1:15" s="21" customFormat="1" ht="13.5">
      <c r="A9" s="16">
        <v>3</v>
      </c>
      <c r="B9" s="22" t="s">
        <v>26</v>
      </c>
      <c r="C9" s="16" t="s">
        <v>27</v>
      </c>
      <c r="D9" s="16">
        <v>5</v>
      </c>
      <c r="E9" s="16">
        <v>3.847</v>
      </c>
      <c r="F9" s="16">
        <v>3</v>
      </c>
      <c r="G9" s="16">
        <f>F9*E9+D9</f>
        <v>16.541</v>
      </c>
      <c r="H9" s="16">
        <f>G9+G10</f>
        <v>31.408</v>
      </c>
      <c r="I9" s="16"/>
      <c r="J9" s="16"/>
      <c r="K9" s="16"/>
      <c r="L9" s="16"/>
      <c r="M9" s="16">
        <f>SUM(H9:L9)</f>
        <v>31.408</v>
      </c>
      <c r="N9" s="19"/>
      <c r="O9" s="20" t="s">
        <v>57</v>
      </c>
    </row>
    <row r="10" spans="1:15" s="21" customFormat="1" ht="14.25" customHeight="1">
      <c r="A10" s="16"/>
      <c r="B10" s="22" t="s">
        <v>26</v>
      </c>
      <c r="C10" s="16" t="s">
        <v>27</v>
      </c>
      <c r="D10" s="16">
        <v>5</v>
      </c>
      <c r="E10" s="16">
        <v>3.289</v>
      </c>
      <c r="F10" s="16">
        <v>3</v>
      </c>
      <c r="G10" s="16">
        <f>F10*E10+D10</f>
        <v>14.867</v>
      </c>
      <c r="H10" s="16"/>
      <c r="I10" s="16"/>
      <c r="J10" s="16"/>
      <c r="K10" s="16"/>
      <c r="L10" s="16"/>
      <c r="M10" s="16">
        <v>31.408</v>
      </c>
      <c r="N10" s="19"/>
      <c r="O10" s="20"/>
    </row>
    <row r="11" spans="1:15" s="21" customFormat="1" ht="13.5">
      <c r="A11" s="16">
        <v>4</v>
      </c>
      <c r="B11" s="22" t="s">
        <v>28</v>
      </c>
      <c r="C11" s="18" t="s">
        <v>29</v>
      </c>
      <c r="D11" s="22">
        <v>5</v>
      </c>
      <c r="E11" s="22">
        <v>2.5</v>
      </c>
      <c r="F11" s="22">
        <v>3</v>
      </c>
      <c r="G11" s="22">
        <f>F11*E11+D11</f>
        <v>12.5</v>
      </c>
      <c r="H11" s="22">
        <v>29.6016</v>
      </c>
      <c r="I11" s="22"/>
      <c r="J11" s="22"/>
      <c r="K11" s="22">
        <v>0.5</v>
      </c>
      <c r="L11" s="22">
        <v>0.5</v>
      </c>
      <c r="M11" s="22">
        <f>SUM(H11:L11)</f>
        <v>30.6016</v>
      </c>
      <c r="N11" s="19"/>
      <c r="O11" s="20" t="s">
        <v>57</v>
      </c>
    </row>
    <row r="12" spans="1:15" s="21" customFormat="1" ht="13.5">
      <c r="A12" s="16"/>
      <c r="B12" s="22" t="s">
        <v>28</v>
      </c>
      <c r="C12" s="18" t="s">
        <v>29</v>
      </c>
      <c r="D12" s="22">
        <v>5</v>
      </c>
      <c r="E12" s="22">
        <v>2.326</v>
      </c>
      <c r="F12" s="22">
        <v>1.2</v>
      </c>
      <c r="G12" s="22">
        <f>F12*E12+D12</f>
        <v>7.7912</v>
      </c>
      <c r="H12" s="22"/>
      <c r="I12" s="22"/>
      <c r="J12" s="22"/>
      <c r="K12" s="22"/>
      <c r="L12" s="22"/>
      <c r="M12" s="22">
        <v>30.6016</v>
      </c>
      <c r="N12" s="19"/>
      <c r="O12" s="20"/>
    </row>
    <row r="13" spans="1:15" s="21" customFormat="1" ht="13.5">
      <c r="A13" s="16"/>
      <c r="B13" s="22" t="s">
        <v>28</v>
      </c>
      <c r="C13" s="18" t="s">
        <v>29</v>
      </c>
      <c r="D13" s="22">
        <v>5</v>
      </c>
      <c r="E13" s="22">
        <v>3.592</v>
      </c>
      <c r="F13" s="22">
        <v>1.2</v>
      </c>
      <c r="G13" s="22">
        <f>F13*E13+D13</f>
        <v>9.3104</v>
      </c>
      <c r="H13" s="22"/>
      <c r="I13" s="22"/>
      <c r="J13" s="22"/>
      <c r="K13" s="22"/>
      <c r="L13" s="22"/>
      <c r="M13" s="22">
        <v>30.6016</v>
      </c>
      <c r="N13" s="19"/>
      <c r="O13" s="20"/>
    </row>
    <row r="14" spans="1:15" s="21" customFormat="1" ht="13.5">
      <c r="A14" s="16">
        <v>5</v>
      </c>
      <c r="B14" s="22" t="s">
        <v>30</v>
      </c>
      <c r="C14" s="16" t="s">
        <v>31</v>
      </c>
      <c r="D14" s="16">
        <v>5</v>
      </c>
      <c r="E14" s="16">
        <v>5.287</v>
      </c>
      <c r="F14" s="16">
        <v>4</v>
      </c>
      <c r="G14" s="16">
        <f t="shared" si="0"/>
        <v>26.148</v>
      </c>
      <c r="H14" s="16">
        <v>26.148</v>
      </c>
      <c r="I14" s="16">
        <v>1</v>
      </c>
      <c r="J14" s="16"/>
      <c r="K14" s="16"/>
      <c r="L14" s="16"/>
      <c r="M14" s="16">
        <f aca="true" t="shared" si="1" ref="M14:M33">SUM(H14:L14)</f>
        <v>27.148</v>
      </c>
      <c r="N14" s="19"/>
      <c r="O14" s="20" t="s">
        <v>57</v>
      </c>
    </row>
    <row r="15" spans="1:15" s="21" customFormat="1" ht="13.5">
      <c r="A15" s="16">
        <v>6</v>
      </c>
      <c r="B15" s="17" t="s">
        <v>32</v>
      </c>
      <c r="C15" s="18" t="s">
        <v>33</v>
      </c>
      <c r="D15" s="16">
        <v>5</v>
      </c>
      <c r="E15" s="16">
        <v>5.228</v>
      </c>
      <c r="F15" s="16">
        <v>4</v>
      </c>
      <c r="G15" s="16">
        <v>25.912</v>
      </c>
      <c r="H15" s="16">
        <v>25.912</v>
      </c>
      <c r="I15" s="16"/>
      <c r="J15" s="16"/>
      <c r="K15" s="16"/>
      <c r="L15" s="16"/>
      <c r="M15" s="16">
        <f t="shared" si="1"/>
        <v>25.912</v>
      </c>
      <c r="N15" s="19"/>
      <c r="O15" s="20" t="s">
        <v>57</v>
      </c>
    </row>
    <row r="16" spans="1:15" s="24" customFormat="1" ht="13.5">
      <c r="A16" s="22">
        <v>7</v>
      </c>
      <c r="B16" s="22" t="s">
        <v>25</v>
      </c>
      <c r="C16" s="16" t="s">
        <v>24</v>
      </c>
      <c r="D16" s="16">
        <v>5</v>
      </c>
      <c r="E16" s="16">
        <v>4.816</v>
      </c>
      <c r="F16" s="16">
        <v>3</v>
      </c>
      <c r="G16" s="16">
        <f>F16*E16+D16</f>
        <v>19.448</v>
      </c>
      <c r="H16" s="16">
        <f>SUM(G16:G16)</f>
        <v>19.448</v>
      </c>
      <c r="I16" s="16"/>
      <c r="J16" s="16">
        <v>1</v>
      </c>
      <c r="K16" s="16">
        <v>0.5</v>
      </c>
      <c r="L16" s="16"/>
      <c r="M16" s="16">
        <f>SUM(H16:L16)</f>
        <v>20.948</v>
      </c>
      <c r="N16" s="23"/>
      <c r="O16" s="20" t="s">
        <v>57</v>
      </c>
    </row>
    <row r="17" spans="1:15" s="24" customFormat="1" ht="13.5">
      <c r="A17" s="22">
        <v>8</v>
      </c>
      <c r="B17" s="22" t="s">
        <v>23</v>
      </c>
      <c r="C17" s="16" t="s">
        <v>24</v>
      </c>
      <c r="D17" s="16">
        <v>5</v>
      </c>
      <c r="E17" s="16">
        <v>3.166</v>
      </c>
      <c r="F17" s="16">
        <v>3</v>
      </c>
      <c r="G17" s="16">
        <f>F17*E17+D17</f>
        <v>14.498</v>
      </c>
      <c r="H17" s="16">
        <f>SUM(G17:G17)</f>
        <v>14.498</v>
      </c>
      <c r="I17" s="16"/>
      <c r="J17" s="16">
        <v>1</v>
      </c>
      <c r="K17" s="16">
        <v>2</v>
      </c>
      <c r="L17" s="16">
        <v>1</v>
      </c>
      <c r="M17" s="16">
        <f>SUM(H17:L17)</f>
        <v>18.497999999999998</v>
      </c>
      <c r="N17" s="23"/>
      <c r="O17" s="20" t="s">
        <v>57</v>
      </c>
    </row>
    <row r="18" spans="1:15" s="21" customFormat="1" ht="13.5">
      <c r="A18" s="16">
        <v>9</v>
      </c>
      <c r="B18" s="22" t="s">
        <v>34</v>
      </c>
      <c r="C18" s="16" t="s">
        <v>31</v>
      </c>
      <c r="D18" s="16">
        <v>5</v>
      </c>
      <c r="E18" s="16">
        <v>3.819</v>
      </c>
      <c r="F18" s="16">
        <v>3</v>
      </c>
      <c r="G18" s="16">
        <f aca="true" t="shared" si="2" ref="G18:G31">F18*E18+D18</f>
        <v>16.457</v>
      </c>
      <c r="H18" s="16">
        <v>16.457</v>
      </c>
      <c r="I18" s="16"/>
      <c r="J18" s="16"/>
      <c r="K18" s="16"/>
      <c r="L18" s="16"/>
      <c r="M18" s="16">
        <f t="shared" si="1"/>
        <v>16.457</v>
      </c>
      <c r="N18" s="19"/>
      <c r="O18" s="20" t="s">
        <v>58</v>
      </c>
    </row>
    <row r="19" spans="1:15" s="21" customFormat="1" ht="13.5">
      <c r="A19" s="16">
        <v>10</v>
      </c>
      <c r="B19" s="22" t="s">
        <v>35</v>
      </c>
      <c r="C19" s="16" t="s">
        <v>36</v>
      </c>
      <c r="D19" s="16">
        <v>5</v>
      </c>
      <c r="E19" s="16">
        <v>2.535</v>
      </c>
      <c r="F19" s="16">
        <v>3</v>
      </c>
      <c r="G19" s="16">
        <f t="shared" si="2"/>
        <v>12.605</v>
      </c>
      <c r="H19" s="16">
        <v>12.605</v>
      </c>
      <c r="I19" s="16">
        <v>2</v>
      </c>
      <c r="J19" s="16">
        <v>1.5</v>
      </c>
      <c r="K19" s="16"/>
      <c r="L19" s="16"/>
      <c r="M19" s="16">
        <f t="shared" si="1"/>
        <v>16.105</v>
      </c>
      <c r="N19" s="19"/>
      <c r="O19" s="20" t="s">
        <v>58</v>
      </c>
    </row>
    <row r="20" spans="1:15" s="21" customFormat="1" ht="13.5">
      <c r="A20" s="16">
        <v>11</v>
      </c>
      <c r="B20" s="22" t="s">
        <v>37</v>
      </c>
      <c r="C20" s="16" t="s">
        <v>31</v>
      </c>
      <c r="D20" s="16">
        <v>5</v>
      </c>
      <c r="E20" s="16">
        <v>3.522</v>
      </c>
      <c r="F20" s="16">
        <v>3</v>
      </c>
      <c r="G20" s="16">
        <f t="shared" si="2"/>
        <v>15.565999999999999</v>
      </c>
      <c r="H20" s="16">
        <v>15.565999999999999</v>
      </c>
      <c r="I20" s="16"/>
      <c r="J20" s="16"/>
      <c r="K20" s="16">
        <v>0.5</v>
      </c>
      <c r="L20" s="16"/>
      <c r="M20" s="16">
        <f t="shared" si="1"/>
        <v>16.066</v>
      </c>
      <c r="N20" s="19"/>
      <c r="O20" s="20" t="s">
        <v>58</v>
      </c>
    </row>
    <row r="21" spans="1:15" s="21" customFormat="1" ht="13.5">
      <c r="A21" s="16">
        <v>12</v>
      </c>
      <c r="B21" s="22" t="s">
        <v>38</v>
      </c>
      <c r="C21" s="16" t="s">
        <v>39</v>
      </c>
      <c r="D21" s="16">
        <v>5</v>
      </c>
      <c r="E21" s="16">
        <v>2.603</v>
      </c>
      <c r="F21" s="16">
        <v>3</v>
      </c>
      <c r="G21" s="16">
        <f t="shared" si="2"/>
        <v>12.809000000000001</v>
      </c>
      <c r="H21" s="16">
        <v>12.809000000000001</v>
      </c>
      <c r="I21" s="16"/>
      <c r="J21" s="16"/>
      <c r="K21" s="16">
        <v>2</v>
      </c>
      <c r="L21" s="16">
        <v>1</v>
      </c>
      <c r="M21" s="16">
        <f t="shared" si="1"/>
        <v>15.809000000000001</v>
      </c>
      <c r="N21" s="19"/>
      <c r="O21" s="20" t="s">
        <v>58</v>
      </c>
    </row>
    <row r="22" spans="1:15" s="21" customFormat="1" ht="13.5" customHeight="1">
      <c r="A22" s="16">
        <v>13</v>
      </c>
      <c r="B22" s="22" t="s">
        <v>40</v>
      </c>
      <c r="C22" s="16" t="s">
        <v>41</v>
      </c>
      <c r="D22" s="16">
        <v>5</v>
      </c>
      <c r="E22" s="16">
        <v>2.923</v>
      </c>
      <c r="F22" s="16">
        <v>3</v>
      </c>
      <c r="G22" s="16">
        <f>F22*E22+D22</f>
        <v>13.769</v>
      </c>
      <c r="H22" s="16">
        <v>13.769</v>
      </c>
      <c r="I22" s="16"/>
      <c r="J22" s="16"/>
      <c r="K22" s="16"/>
      <c r="L22" s="16"/>
      <c r="M22" s="16">
        <f>SUM(H22:L22)+1.5</f>
        <v>15.269</v>
      </c>
      <c r="N22" s="19" t="s">
        <v>42</v>
      </c>
      <c r="O22" s="20" t="s">
        <v>58</v>
      </c>
    </row>
    <row r="23" spans="1:15" s="21" customFormat="1" ht="13.5">
      <c r="A23" s="16">
        <v>14</v>
      </c>
      <c r="B23" s="17" t="s">
        <v>43</v>
      </c>
      <c r="C23" s="18" t="s">
        <v>33</v>
      </c>
      <c r="D23" s="16">
        <v>5</v>
      </c>
      <c r="E23" s="16">
        <v>3.289</v>
      </c>
      <c r="F23" s="16">
        <v>3</v>
      </c>
      <c r="G23" s="16">
        <f t="shared" si="2"/>
        <v>14.867</v>
      </c>
      <c r="H23" s="16">
        <v>14.867</v>
      </c>
      <c r="I23" s="16"/>
      <c r="J23" s="16"/>
      <c r="K23" s="16"/>
      <c r="L23" s="16"/>
      <c r="M23" s="16">
        <f t="shared" si="1"/>
        <v>14.867</v>
      </c>
      <c r="N23" s="19"/>
      <c r="O23" s="20" t="s">
        <v>58</v>
      </c>
    </row>
    <row r="24" spans="1:15" s="21" customFormat="1" ht="13.5">
      <c r="A24" s="16">
        <v>15</v>
      </c>
      <c r="B24" s="22" t="s">
        <v>44</v>
      </c>
      <c r="C24" s="16" t="s">
        <v>45</v>
      </c>
      <c r="D24" s="16">
        <v>5</v>
      </c>
      <c r="E24" s="16">
        <v>3.26</v>
      </c>
      <c r="F24" s="16">
        <v>3</v>
      </c>
      <c r="G24" s="16">
        <f t="shared" si="2"/>
        <v>14.78</v>
      </c>
      <c r="H24" s="16">
        <v>14.78</v>
      </c>
      <c r="I24" s="16"/>
      <c r="J24" s="16"/>
      <c r="K24" s="16"/>
      <c r="L24" s="16"/>
      <c r="M24" s="16">
        <f t="shared" si="1"/>
        <v>14.78</v>
      </c>
      <c r="N24" s="19"/>
      <c r="O24" s="20" t="s">
        <v>58</v>
      </c>
    </row>
    <row r="25" spans="1:15" s="21" customFormat="1" ht="13.5">
      <c r="A25" s="16">
        <v>16</v>
      </c>
      <c r="B25" s="22" t="s">
        <v>46</v>
      </c>
      <c r="C25" s="16" t="s">
        <v>27</v>
      </c>
      <c r="D25" s="16">
        <v>5</v>
      </c>
      <c r="E25" s="16">
        <v>2.937</v>
      </c>
      <c r="F25" s="16">
        <v>3</v>
      </c>
      <c r="G25" s="16">
        <f t="shared" si="2"/>
        <v>13.811</v>
      </c>
      <c r="H25" s="16">
        <v>13.811</v>
      </c>
      <c r="I25" s="16"/>
      <c r="J25" s="16"/>
      <c r="K25" s="16"/>
      <c r="L25" s="16"/>
      <c r="M25" s="16">
        <f t="shared" si="1"/>
        <v>13.811</v>
      </c>
      <c r="N25" s="19"/>
      <c r="O25" s="20" t="s">
        <v>58</v>
      </c>
    </row>
    <row r="26" spans="1:15" s="21" customFormat="1" ht="13.5">
      <c r="A26" s="16">
        <v>17</v>
      </c>
      <c r="B26" s="17" t="s">
        <v>47</v>
      </c>
      <c r="C26" s="18" t="s">
        <v>21</v>
      </c>
      <c r="D26" s="16">
        <v>5</v>
      </c>
      <c r="E26" s="16">
        <v>2.618</v>
      </c>
      <c r="F26" s="16">
        <v>3</v>
      </c>
      <c r="G26" s="16">
        <f t="shared" si="2"/>
        <v>12.854</v>
      </c>
      <c r="H26" s="16">
        <v>12.854</v>
      </c>
      <c r="I26" s="16"/>
      <c r="J26" s="16"/>
      <c r="K26" s="16"/>
      <c r="L26" s="16"/>
      <c r="M26" s="16">
        <f t="shared" si="1"/>
        <v>12.854</v>
      </c>
      <c r="N26" s="19"/>
      <c r="O26" s="20" t="s">
        <v>58</v>
      </c>
    </row>
    <row r="27" spans="1:15" s="21" customFormat="1" ht="13.5">
      <c r="A27" s="16">
        <v>18</v>
      </c>
      <c r="B27" s="17" t="s">
        <v>48</v>
      </c>
      <c r="C27" s="18" t="s">
        <v>29</v>
      </c>
      <c r="D27" s="16">
        <v>5</v>
      </c>
      <c r="E27" s="16">
        <v>2.551</v>
      </c>
      <c r="F27" s="16">
        <v>3</v>
      </c>
      <c r="G27" s="16">
        <f t="shared" si="2"/>
        <v>12.653</v>
      </c>
      <c r="H27" s="16">
        <v>12.653</v>
      </c>
      <c r="I27" s="16"/>
      <c r="J27" s="16"/>
      <c r="K27" s="16"/>
      <c r="L27" s="16"/>
      <c r="M27" s="16">
        <f t="shared" si="1"/>
        <v>12.653</v>
      </c>
      <c r="N27" s="19"/>
      <c r="O27" s="20" t="s">
        <v>58</v>
      </c>
    </row>
    <row r="28" spans="1:15" s="21" customFormat="1" ht="13.5">
      <c r="A28" s="16">
        <v>19</v>
      </c>
      <c r="B28" s="17" t="s">
        <v>49</v>
      </c>
      <c r="C28" s="18" t="s">
        <v>50</v>
      </c>
      <c r="D28" s="16">
        <v>5</v>
      </c>
      <c r="E28" s="16">
        <v>2.465</v>
      </c>
      <c r="F28" s="16">
        <v>3</v>
      </c>
      <c r="G28" s="16">
        <f t="shared" si="2"/>
        <v>12.395</v>
      </c>
      <c r="H28" s="16">
        <v>12.395</v>
      </c>
      <c r="I28" s="16"/>
      <c r="J28" s="16"/>
      <c r="K28" s="16"/>
      <c r="L28" s="16"/>
      <c r="M28" s="16">
        <f t="shared" si="1"/>
        <v>12.395</v>
      </c>
      <c r="N28" s="19"/>
      <c r="O28" s="20"/>
    </row>
    <row r="29" spans="1:15" s="21" customFormat="1" ht="13.5">
      <c r="A29" s="16">
        <v>20</v>
      </c>
      <c r="B29" s="22" t="s">
        <v>51</v>
      </c>
      <c r="C29" s="16" t="s">
        <v>52</v>
      </c>
      <c r="D29" s="16">
        <v>5</v>
      </c>
      <c r="E29" s="16">
        <v>2.326</v>
      </c>
      <c r="F29" s="16">
        <v>3</v>
      </c>
      <c r="G29" s="16">
        <f t="shared" si="2"/>
        <v>11.978</v>
      </c>
      <c r="H29" s="16">
        <v>11.978</v>
      </c>
      <c r="I29" s="16"/>
      <c r="J29" s="16"/>
      <c r="K29" s="16"/>
      <c r="L29" s="16"/>
      <c r="M29" s="16">
        <f t="shared" si="1"/>
        <v>11.978</v>
      </c>
      <c r="N29" s="19"/>
      <c r="O29" s="20"/>
    </row>
    <row r="30" spans="1:15" s="21" customFormat="1" ht="13.5">
      <c r="A30" s="16">
        <v>21</v>
      </c>
      <c r="B30" s="22" t="s">
        <v>53</v>
      </c>
      <c r="C30" s="16" t="s">
        <v>54</v>
      </c>
      <c r="D30" s="16">
        <v>5</v>
      </c>
      <c r="E30" s="16">
        <v>1.904</v>
      </c>
      <c r="F30" s="16">
        <v>3</v>
      </c>
      <c r="G30" s="16">
        <f t="shared" si="2"/>
        <v>10.712</v>
      </c>
      <c r="H30" s="16">
        <v>10.712</v>
      </c>
      <c r="I30" s="16"/>
      <c r="J30" s="16"/>
      <c r="K30" s="16"/>
      <c r="L30" s="16"/>
      <c r="M30" s="16">
        <f t="shared" si="1"/>
        <v>10.712</v>
      </c>
      <c r="N30" s="19"/>
      <c r="O30" s="20"/>
    </row>
    <row r="31" spans="1:15" s="21" customFormat="1" ht="14.25" customHeight="1">
      <c r="A31" s="16">
        <v>22</v>
      </c>
      <c r="B31" s="22" t="s">
        <v>55</v>
      </c>
      <c r="C31" s="16" t="s">
        <v>54</v>
      </c>
      <c r="D31" s="16">
        <v>5</v>
      </c>
      <c r="E31" s="16">
        <v>2.486</v>
      </c>
      <c r="F31" s="16">
        <v>1.2</v>
      </c>
      <c r="G31" s="16">
        <f t="shared" si="2"/>
        <v>7.9832</v>
      </c>
      <c r="H31" s="16">
        <v>7.9832</v>
      </c>
      <c r="I31" s="16"/>
      <c r="J31" s="16"/>
      <c r="K31" s="16"/>
      <c r="L31" s="16"/>
      <c r="M31" s="16">
        <f t="shared" si="1"/>
        <v>7.9832</v>
      </c>
      <c r="N31" s="19"/>
      <c r="O31" s="20"/>
    </row>
    <row r="32" spans="1:15" ht="13.5">
      <c r="A32" s="10">
        <v>23</v>
      </c>
      <c r="B32" s="11" t="s">
        <v>18</v>
      </c>
      <c r="C32" s="10" t="s">
        <v>19</v>
      </c>
      <c r="D32" s="10">
        <v>0</v>
      </c>
      <c r="E32" s="10"/>
      <c r="F32" s="10"/>
      <c r="G32" s="10"/>
      <c r="H32" s="10"/>
      <c r="I32" s="10">
        <v>2</v>
      </c>
      <c r="J32" s="10"/>
      <c r="K32" s="10"/>
      <c r="L32" s="10"/>
      <c r="M32" s="10">
        <f t="shared" si="1"/>
        <v>2</v>
      </c>
      <c r="N32" s="5"/>
      <c r="O32" s="3"/>
    </row>
    <row r="33" spans="1:15" ht="13.5">
      <c r="A33" s="10">
        <v>24</v>
      </c>
      <c r="B33" s="14" t="s">
        <v>16</v>
      </c>
      <c r="C33" s="13" t="s">
        <v>17</v>
      </c>
      <c r="D33" s="10"/>
      <c r="E33" s="10"/>
      <c r="F33" s="10"/>
      <c r="G33" s="10"/>
      <c r="H33" s="10"/>
      <c r="I33" s="10"/>
      <c r="J33" s="10"/>
      <c r="K33" s="10"/>
      <c r="L33" s="10"/>
      <c r="M33" s="10">
        <f t="shared" si="1"/>
        <v>0</v>
      </c>
      <c r="N33" s="5"/>
      <c r="O33" s="3"/>
    </row>
    <row r="34" spans="1:15" ht="13.5" customHeight="1">
      <c r="A34" s="25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3.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3.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8" spans="2:15" ht="13.5">
      <c r="B38" s="1"/>
      <c r="D38"/>
      <c r="E38"/>
      <c r="F38"/>
      <c r="G38"/>
      <c r="H38"/>
      <c r="I38"/>
      <c r="J38"/>
      <c r="K38"/>
      <c r="L38"/>
      <c r="M38"/>
      <c r="O38"/>
    </row>
    <row r="39" spans="2:15" ht="13.5">
      <c r="B39" s="1"/>
      <c r="D39"/>
      <c r="E39"/>
      <c r="F39"/>
      <c r="G39"/>
      <c r="H39"/>
      <c r="I39"/>
      <c r="J39"/>
      <c r="K39"/>
      <c r="L39"/>
      <c r="M39"/>
      <c r="O39"/>
    </row>
    <row r="40" spans="2:15" ht="13.5">
      <c r="B40" s="1"/>
      <c r="D40"/>
      <c r="E40"/>
      <c r="F40"/>
      <c r="G40"/>
      <c r="H40"/>
      <c r="I40"/>
      <c r="J40"/>
      <c r="K40"/>
      <c r="L40"/>
      <c r="M40"/>
      <c r="O40"/>
    </row>
    <row r="41" spans="2:15" ht="13.5">
      <c r="B41" s="1"/>
      <c r="D41"/>
      <c r="E41"/>
      <c r="F41"/>
      <c r="G41"/>
      <c r="H41"/>
      <c r="I41"/>
      <c r="J41"/>
      <c r="K41"/>
      <c r="L41"/>
      <c r="M41"/>
      <c r="O41"/>
    </row>
    <row r="42" spans="2:15" ht="13.5">
      <c r="B42" s="1"/>
      <c r="D42"/>
      <c r="E42"/>
      <c r="F42"/>
      <c r="G42"/>
      <c r="H42"/>
      <c r="I42"/>
      <c r="J42"/>
      <c r="K42"/>
      <c r="L42"/>
      <c r="M42"/>
      <c r="O42"/>
    </row>
    <row r="43" spans="2:15" ht="13.5">
      <c r="B43" s="1"/>
      <c r="D43"/>
      <c r="E43"/>
      <c r="F43"/>
      <c r="G43"/>
      <c r="H43"/>
      <c r="I43"/>
      <c r="J43"/>
      <c r="K43"/>
      <c r="L43"/>
      <c r="M43"/>
      <c r="O43"/>
    </row>
  </sheetData>
  <sheetProtection/>
  <mergeCells count="3">
    <mergeCell ref="A34:O36"/>
    <mergeCell ref="D2:G2"/>
    <mergeCell ref="A1:P1"/>
  </mergeCells>
  <printOptions/>
  <pageMargins left="0.984251968503937" right="0.984251968503937" top="0.5905511811023623" bottom="0.1968503937007874" header="0.31496062992125984" footer="0.118110236220472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</dc:creator>
  <cp:keywords/>
  <dc:description/>
  <cp:lastModifiedBy>Administrator</cp:lastModifiedBy>
  <cp:lastPrinted>2017-05-19T02:16:56Z</cp:lastPrinted>
  <dcterms:created xsi:type="dcterms:W3CDTF">2006-09-13T11:21:00Z</dcterms:created>
  <dcterms:modified xsi:type="dcterms:W3CDTF">2017-05-19T06:51:21Z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